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Bilancio DEFINITIVO" sheetId="1" r:id="rId1"/>
  </sheets>
  <definedNames>
    <definedName name="Excel_BuiltIn_Print_Area">'Bilancio DEFINITIVO'!$A$1:$IR$3</definedName>
    <definedName name="Excel_BuiltIn_Print_Area_1">'Bilancio DEFINITIVO'!$A$2:$C$56</definedName>
    <definedName name="Excel_BuiltIn_Print_Area_1_1">'Bilancio DEFINITIVO'!$A$2:$IR$3</definedName>
    <definedName name="Excel_BuiltIn_Print_Area_1_1_1">#REF!</definedName>
    <definedName name="Excel_BuiltIn_Print_Area_1_1_1_1">'Bilancio DEFINITIVO'!$A$2:$C$62</definedName>
    <definedName name="Excel_BuiltIn_Print_Area_2">#REF!</definedName>
    <definedName name="Excel_BuiltIn_Print_Area_3">'Bilancio DEFINITIVO'!$A$2:$C$62</definedName>
    <definedName name="Excel_BuiltIn_Print_Area_3_1">'Bilancio DEFINITIVO'!$A$2:$C$62</definedName>
  </definedNames>
  <calcPr fullCalcOnLoad="1"/>
</workbook>
</file>

<file path=xl/sharedStrings.xml><?xml version="1.0" encoding="utf-8"?>
<sst xmlns="http://schemas.openxmlformats.org/spreadsheetml/2006/main" count="51" uniqueCount="51">
  <si>
    <t>Chiesa di S. Rocco Torino</t>
  </si>
  <si>
    <t>Rendiconto Finanziario anno 2017</t>
  </si>
  <si>
    <t>ENTRATE</t>
  </si>
  <si>
    <t>Donazioni:</t>
  </si>
  <si>
    <t>Offerte sostegno comunità</t>
  </si>
  <si>
    <t>Collette (messe)</t>
  </si>
  <si>
    <t>Da privati</t>
  </si>
  <si>
    <t>Cassette lumini</t>
  </si>
  <si>
    <t>Varie:</t>
  </si>
  <si>
    <t>Contributi comunali per restauro chiesa</t>
  </si>
  <si>
    <t>Contributi da gruppi vari</t>
  </si>
  <si>
    <t>Contributi vari</t>
  </si>
  <si>
    <t>Totale Entrate</t>
  </si>
  <si>
    <t>USCITE</t>
  </si>
  <si>
    <t>Interventi:</t>
  </si>
  <si>
    <t>Contributo alla diocesi</t>
  </si>
  <si>
    <t>Contributi vari di solidarietà</t>
  </si>
  <si>
    <t>Spese:</t>
  </si>
  <si>
    <t>Acqua</t>
  </si>
  <si>
    <t>Energia elettrica</t>
  </si>
  <si>
    <t>Gas</t>
  </si>
  <si>
    <t>Spese telefoniche</t>
  </si>
  <si>
    <t>Spese bancarie</t>
  </si>
  <si>
    <t>Cancelleria</t>
  </si>
  <si>
    <t>Spese postali</t>
  </si>
  <si>
    <t>Raccolta rifiuti</t>
  </si>
  <si>
    <t>Alimentari</t>
  </si>
  <si>
    <t>Manutenzioni</t>
  </si>
  <si>
    <t>Materiale informatico</t>
  </si>
  <si>
    <t>Assicurazioni R.C. e incendi</t>
  </si>
  <si>
    <t>Canoni e manutenzione fotocopiatrice</t>
  </si>
  <si>
    <t>Acquisto lumini</t>
  </si>
  <si>
    <t>Spese varie</t>
  </si>
  <si>
    <t>Stampe, bibbie, libri, ecc.</t>
  </si>
  <si>
    <t>Buoni lavoro INPS</t>
  </si>
  <si>
    <t>Ritenute d'acconto</t>
  </si>
  <si>
    <t>Materiale di consumo</t>
  </si>
  <si>
    <t>Mobili e arredi</t>
  </si>
  <si>
    <t>Totale Uscite</t>
  </si>
  <si>
    <t>Saldo iniziale</t>
  </si>
  <si>
    <t>Entrate</t>
  </si>
  <si>
    <t>Prestiti ottenuti</t>
  </si>
  <si>
    <t>Prestiti concessi</t>
  </si>
  <si>
    <t>Uscite</t>
  </si>
  <si>
    <t>Saldo finale</t>
  </si>
  <si>
    <t>Debito per prestiti infruttiferi</t>
  </si>
  <si>
    <t>Trasformazione di parte dei prestiti in donazione</t>
  </si>
  <si>
    <t>Totale debito per prestiti infruttiferi</t>
  </si>
  <si>
    <t>Saldo</t>
  </si>
  <si>
    <t>cassa</t>
  </si>
  <si>
    <t>banca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</si>
</sst>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\-_);_(@_)"/>
    <numFmt numFmtId="165" formatCode="_(* #,##0.00_);_(* \(#,##0.00\);_(* \-_);_(@_)"/>
    <numFmt numFmtId="166" formatCode="_-* #,##0.00_-;\-* #,##0.00_-;_-* \-??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44" applyNumberFormat="1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164" fontId="22" fillId="0" borderId="10" xfId="44" applyFont="1" applyFill="1" applyBorder="1" applyAlignment="1" applyProtection="1">
      <alignment/>
      <protection/>
    </xf>
    <xf numFmtId="165" fontId="22" fillId="0" borderId="10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0" fontId="22" fillId="0" borderId="10" xfId="0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right"/>
    </xf>
    <xf numFmtId="165" fontId="23" fillId="0" borderId="10" xfId="0" applyNumberFormat="1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23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zoomScale="125" zoomScaleNormal="125" zoomScalePageLayoutView="0" workbookViewId="0" topLeftCell="A48">
      <selection activeCell="H55" sqref="H55"/>
    </sheetView>
  </sheetViews>
  <sheetFormatPr defaultColWidth="8.8515625" defaultRowHeight="12.75"/>
  <cols>
    <col min="1" max="1" width="52.00390625" style="1" customWidth="1"/>
    <col min="2" max="2" width="14.7109375" style="2" customWidth="1"/>
    <col min="3" max="3" width="14.7109375" style="3" customWidth="1"/>
    <col min="4" max="253" width="8.8515625" style="1" customWidth="1"/>
  </cols>
  <sheetData>
    <row r="1" ht="11.25" customHeight="1">
      <c r="A1" s="4"/>
    </row>
    <row r="2" spans="1:2" ht="18.75" customHeight="1">
      <c r="A2" s="4" t="s">
        <v>0</v>
      </c>
      <c r="B2" s="1"/>
    </row>
    <row r="3" spans="2:3" ht="15.75" customHeight="1">
      <c r="B3" s="5"/>
      <c r="C3" s="6" t="s">
        <v>1</v>
      </c>
    </row>
    <row r="4" spans="1:3" ht="15.75" customHeight="1">
      <c r="A4" s="7"/>
      <c r="B4" s="5"/>
      <c r="C4" s="6"/>
    </row>
    <row r="5" spans="1:3" s="10" customFormat="1" ht="12">
      <c r="A5" s="8"/>
      <c r="B5" s="9">
        <v>42735</v>
      </c>
      <c r="C5" s="9">
        <v>43100</v>
      </c>
    </row>
    <row r="6" spans="1:3" s="10" customFormat="1" ht="12.75">
      <c r="A6" s="11" t="s">
        <v>2</v>
      </c>
      <c r="B6" s="12"/>
      <c r="C6" s="13"/>
    </row>
    <row r="7" spans="1:3" s="10" customFormat="1" ht="12.75">
      <c r="A7" s="8"/>
      <c r="B7" s="12"/>
      <c r="C7" s="13"/>
    </row>
    <row r="8" spans="1:3" s="10" customFormat="1" ht="12.75">
      <c r="A8" s="11" t="s">
        <v>3</v>
      </c>
      <c r="B8" s="12"/>
      <c r="C8" s="13"/>
    </row>
    <row r="9" spans="1:3" s="10" customFormat="1" ht="12">
      <c r="A9" s="8" t="s">
        <v>4</v>
      </c>
      <c r="B9" s="14">
        <v>3106</v>
      </c>
      <c r="C9" s="14">
        <v>1790</v>
      </c>
    </row>
    <row r="10" spans="1:3" s="10" customFormat="1" ht="12">
      <c r="A10" s="8"/>
      <c r="B10" s="14"/>
      <c r="C10" s="14"/>
    </row>
    <row r="11" spans="1:3" s="10" customFormat="1" ht="12">
      <c r="A11" s="8" t="s">
        <v>5</v>
      </c>
      <c r="B11" s="14">
        <v>12531</v>
      </c>
      <c r="C11" s="14">
        <v>12832</v>
      </c>
    </row>
    <row r="12" spans="1:4" s="10" customFormat="1" ht="12">
      <c r="A12" s="8" t="s">
        <v>6</v>
      </c>
      <c r="B12" s="14">
        <f>9355.1-35.16-8000</f>
        <v>1319.9400000000005</v>
      </c>
      <c r="C12" s="14">
        <v>9759.11</v>
      </c>
      <c r="D12" s="15"/>
    </row>
    <row r="13" spans="1:3" s="10" customFormat="1" ht="12">
      <c r="A13" s="16" t="s">
        <v>7</v>
      </c>
      <c r="B13" s="17">
        <v>2782</v>
      </c>
      <c r="C13" s="17">
        <v>2312</v>
      </c>
    </row>
    <row r="14" spans="1:3" s="10" customFormat="1" ht="12">
      <c r="A14" s="16"/>
      <c r="B14" s="17"/>
      <c r="C14" s="17"/>
    </row>
    <row r="15" spans="1:3" s="10" customFormat="1" ht="12">
      <c r="A15" s="16"/>
      <c r="B15" s="17"/>
      <c r="C15" s="17"/>
    </row>
    <row r="16" spans="1:3" s="10" customFormat="1" ht="12">
      <c r="A16" s="16"/>
      <c r="B16" s="17"/>
      <c r="C16" s="17"/>
    </row>
    <row r="17" spans="1:3" s="10" customFormat="1" ht="12">
      <c r="A17" s="8"/>
      <c r="B17" s="14"/>
      <c r="C17" s="14"/>
    </row>
    <row r="18" spans="1:3" s="10" customFormat="1" ht="12">
      <c r="A18" s="11" t="s">
        <v>8</v>
      </c>
      <c r="B18" s="14"/>
      <c r="C18" s="14"/>
    </row>
    <row r="19" spans="1:3" s="10" customFormat="1" ht="12">
      <c r="A19" s="8"/>
      <c r="B19" s="14"/>
      <c r="C19" s="14"/>
    </row>
    <row r="20" spans="1:3" s="10" customFormat="1" ht="12">
      <c r="A20" s="8" t="s">
        <v>9</v>
      </c>
      <c r="B20" s="14">
        <v>12000</v>
      </c>
      <c r="C20" s="14">
        <v>43200</v>
      </c>
    </row>
    <row r="21" spans="1:3" s="10" customFormat="1" ht="12">
      <c r="A21" s="16" t="s">
        <v>10</v>
      </c>
      <c r="B21" s="14"/>
      <c r="C21" s="14">
        <v>1399</v>
      </c>
    </row>
    <row r="22" spans="1:3" s="10" customFormat="1" ht="12">
      <c r="A22" s="16"/>
      <c r="B22" s="14"/>
      <c r="C22" s="14"/>
    </row>
    <row r="23" spans="1:3" s="10" customFormat="1" ht="12">
      <c r="A23" s="8" t="s">
        <v>11</v>
      </c>
      <c r="B23" s="14">
        <v>875</v>
      </c>
      <c r="C23" s="14">
        <v>400</v>
      </c>
    </row>
    <row r="24" spans="1:3" s="10" customFormat="1" ht="12">
      <c r="A24" s="16"/>
      <c r="B24" s="18"/>
      <c r="C24" s="17"/>
    </row>
    <row r="25" spans="1:5" s="10" customFormat="1" ht="12">
      <c r="A25" s="19" t="s">
        <v>12</v>
      </c>
      <c r="B25" s="20">
        <f>SUM(B9:B24)</f>
        <v>32613.940000000002</v>
      </c>
      <c r="C25" s="20">
        <f>SUM(C9:C24)</f>
        <v>71692.11</v>
      </c>
      <c r="E25" s="15"/>
    </row>
    <row r="26" spans="1:3" s="10" customFormat="1" ht="12">
      <c r="A26" s="8"/>
      <c r="B26" s="18"/>
      <c r="C26" s="21"/>
    </row>
    <row r="27" spans="1:3" s="10" customFormat="1" ht="12">
      <c r="A27" s="11" t="s">
        <v>13</v>
      </c>
      <c r="B27" s="18"/>
      <c r="C27" s="14"/>
    </row>
    <row r="28" spans="1:3" s="10" customFormat="1" ht="12">
      <c r="A28" s="8"/>
      <c r="B28" s="18"/>
      <c r="C28" s="14"/>
    </row>
    <row r="29" spans="1:3" s="10" customFormat="1" ht="12">
      <c r="A29" s="11" t="s">
        <v>14</v>
      </c>
      <c r="B29" s="18"/>
      <c r="C29" s="14"/>
    </row>
    <row r="30" spans="1:3" s="10" customFormat="1" ht="12">
      <c r="A30" s="8" t="s">
        <v>15</v>
      </c>
      <c r="B30" s="18"/>
      <c r="C30" s="18">
        <v>572</v>
      </c>
    </row>
    <row r="31" spans="1:3" s="10" customFormat="1" ht="12">
      <c r="A31" s="16" t="s">
        <v>16</v>
      </c>
      <c r="B31" s="18">
        <f>3100+1950</f>
        <v>5050</v>
      </c>
      <c r="C31" s="18">
        <f>6278.02+150</f>
        <v>6428.02</v>
      </c>
    </row>
    <row r="32" spans="1:3" s="10" customFormat="1" ht="12">
      <c r="A32" s="16"/>
      <c r="B32" s="18"/>
      <c r="C32" s="18"/>
    </row>
    <row r="33" spans="1:3" s="10" customFormat="1" ht="12">
      <c r="A33" s="11" t="s">
        <v>17</v>
      </c>
      <c r="B33" s="18"/>
      <c r="C33" s="18"/>
    </row>
    <row r="34" spans="1:3" s="10" customFormat="1" ht="12">
      <c r="A34" s="8" t="s">
        <v>18</v>
      </c>
      <c r="B34" s="18">
        <v>716.27</v>
      </c>
      <c r="C34" s="18">
        <v>919.71</v>
      </c>
    </row>
    <row r="35" spans="1:3" s="10" customFormat="1" ht="12">
      <c r="A35" s="8" t="s">
        <v>19</v>
      </c>
      <c r="B35" s="18">
        <v>2380</v>
      </c>
      <c r="C35" s="18">
        <v>2321</v>
      </c>
    </row>
    <row r="36" spans="1:3" s="10" customFormat="1" ht="12">
      <c r="A36" s="8" t="s">
        <v>20</v>
      </c>
      <c r="B36" s="18">
        <v>3893.07</v>
      </c>
      <c r="C36" s="18">
        <v>3506.96</v>
      </c>
    </row>
    <row r="37" spans="1:3" s="10" customFormat="1" ht="12">
      <c r="A37" s="8" t="s">
        <v>21</v>
      </c>
      <c r="B37" s="18">
        <v>537.96</v>
      </c>
      <c r="C37" s="18">
        <v>411.01</v>
      </c>
    </row>
    <row r="38" spans="1:3" s="10" customFormat="1" ht="12">
      <c r="A38" s="8" t="s">
        <v>22</v>
      </c>
      <c r="B38" s="18">
        <v>205.16</v>
      </c>
      <c r="C38" s="18">
        <v>178.34</v>
      </c>
    </row>
    <row r="39" spans="1:3" s="10" customFormat="1" ht="12">
      <c r="A39" s="8" t="s">
        <v>23</v>
      </c>
      <c r="B39" s="18">
        <v>442.86</v>
      </c>
      <c r="C39" s="18">
        <v>623.51</v>
      </c>
    </row>
    <row r="40" spans="1:3" s="10" customFormat="1" ht="12">
      <c r="A40" s="8" t="s">
        <v>24</v>
      </c>
      <c r="B40" s="18"/>
      <c r="C40" s="18"/>
    </row>
    <row r="41" spans="1:3" s="10" customFormat="1" ht="12">
      <c r="A41" s="8" t="s">
        <v>25</v>
      </c>
      <c r="B41" s="18"/>
      <c r="C41" s="18">
        <v>166.4</v>
      </c>
    </row>
    <row r="42" spans="1:3" s="10" customFormat="1" ht="12">
      <c r="A42" s="8" t="s">
        <v>26</v>
      </c>
      <c r="B42" s="18">
        <v>77.52</v>
      </c>
      <c r="C42" s="18">
        <v>84.88</v>
      </c>
    </row>
    <row r="43" spans="1:3" s="10" customFormat="1" ht="12">
      <c r="A43" s="8" t="s">
        <v>27</v>
      </c>
      <c r="B43" s="18">
        <v>9749.48</v>
      </c>
      <c r="C43" s="18">
        <v>84473.38</v>
      </c>
    </row>
    <row r="44" spans="1:3" s="10" customFormat="1" ht="12">
      <c r="A44" s="8" t="s">
        <v>28</v>
      </c>
      <c r="B44" s="18">
        <v>3086.58</v>
      </c>
      <c r="C44" s="18">
        <v>764.76</v>
      </c>
    </row>
    <row r="45" spans="1:3" s="10" customFormat="1" ht="12">
      <c r="A45" s="8" t="s">
        <v>29</v>
      </c>
      <c r="B45" s="18">
        <v>275</v>
      </c>
      <c r="C45" s="18">
        <v>275</v>
      </c>
    </row>
    <row r="46" spans="1:3" s="10" customFormat="1" ht="12">
      <c r="A46" s="8" t="s">
        <v>30</v>
      </c>
      <c r="B46" s="18">
        <v>134.2</v>
      </c>
      <c r="C46" s="18"/>
    </row>
    <row r="47" spans="1:3" s="10" customFormat="1" ht="12">
      <c r="A47" s="8" t="s">
        <v>31</v>
      </c>
      <c r="B47" s="18">
        <v>330.34</v>
      </c>
      <c r="C47" s="18">
        <v>290.54</v>
      </c>
    </row>
    <row r="48" spans="1:3" s="10" customFormat="1" ht="12">
      <c r="A48" s="8" t="s">
        <v>32</v>
      </c>
      <c r="B48" s="18">
        <v>3082.65</v>
      </c>
      <c r="C48" s="18">
        <v>738</v>
      </c>
    </row>
    <row r="49" spans="1:3" s="10" customFormat="1" ht="12">
      <c r="A49" s="8" t="s">
        <v>33</v>
      </c>
      <c r="B49" s="18">
        <v>439</v>
      </c>
      <c r="C49" s="18">
        <v>259</v>
      </c>
    </row>
    <row r="50" spans="1:3" s="10" customFormat="1" ht="12">
      <c r="A50" s="8" t="s">
        <v>34</v>
      </c>
      <c r="B50" s="18">
        <v>1290</v>
      </c>
      <c r="C50" s="18"/>
    </row>
    <row r="51" spans="1:3" s="10" customFormat="1" ht="12">
      <c r="A51" s="8" t="s">
        <v>35</v>
      </c>
      <c r="B51" s="18">
        <v>1469</v>
      </c>
      <c r="C51" s="18">
        <v>4463.75</v>
      </c>
    </row>
    <row r="52" spans="1:3" s="10" customFormat="1" ht="12">
      <c r="A52" s="8" t="s">
        <v>36</v>
      </c>
      <c r="B52" s="18">
        <v>140.3</v>
      </c>
      <c r="C52" s="18">
        <v>517.99</v>
      </c>
    </row>
    <row r="53" spans="1:3" s="10" customFormat="1" ht="12">
      <c r="A53" s="8" t="s">
        <v>37</v>
      </c>
      <c r="B53" s="18"/>
      <c r="C53" s="18">
        <v>23.8</v>
      </c>
    </row>
    <row r="54" spans="1:3" s="10" customFormat="1" ht="12">
      <c r="A54" s="8"/>
      <c r="B54" s="18"/>
      <c r="C54" s="18"/>
    </row>
    <row r="55" spans="1:3" s="10" customFormat="1" ht="12">
      <c r="A55" s="19" t="s">
        <v>38</v>
      </c>
      <c r="B55" s="22">
        <f>SUM(B30:B54)</f>
        <v>33299.39000000001</v>
      </c>
      <c r="C55" s="22">
        <f>SUM(C30:C54)</f>
        <v>107018.05</v>
      </c>
    </row>
    <row r="56" spans="1:3" s="10" customFormat="1" ht="12">
      <c r="A56" s="8"/>
      <c r="B56" s="14"/>
      <c r="C56" s="14"/>
    </row>
    <row r="57" spans="1:3" s="10" customFormat="1" ht="12">
      <c r="A57" s="11" t="s">
        <v>39</v>
      </c>
      <c r="B57" s="23">
        <v>55487.87</v>
      </c>
      <c r="C57" s="23">
        <f>B62</f>
        <v>62802.41999999999</v>
      </c>
    </row>
    <row r="58" spans="1:3" s="10" customFormat="1" ht="12">
      <c r="A58" s="8" t="s">
        <v>40</v>
      </c>
      <c r="B58" s="17">
        <f>B25</f>
        <v>32613.940000000002</v>
      </c>
      <c r="C58" s="17">
        <f>C25</f>
        <v>71692.11</v>
      </c>
    </row>
    <row r="59" spans="1:3" s="10" customFormat="1" ht="12">
      <c r="A59" s="8" t="s">
        <v>41</v>
      </c>
      <c r="B59" s="17">
        <v>8000</v>
      </c>
      <c r="C59" s="17"/>
    </row>
    <row r="60" spans="1:3" s="10" customFormat="1" ht="12">
      <c r="A60" s="8" t="s">
        <v>42</v>
      </c>
      <c r="B60" s="17"/>
      <c r="C60" s="17"/>
    </row>
    <row r="61" spans="1:3" s="10" customFormat="1" ht="12">
      <c r="A61" s="8" t="s">
        <v>43</v>
      </c>
      <c r="B61" s="24">
        <f>+B55</f>
        <v>33299.39000000001</v>
      </c>
      <c r="C61" s="24">
        <f>+C55</f>
        <v>107018.05</v>
      </c>
    </row>
    <row r="62" spans="1:5" s="10" customFormat="1" ht="12">
      <c r="A62" s="11" t="s">
        <v>44</v>
      </c>
      <c r="B62" s="23">
        <f>+B57+B58+B59-B61</f>
        <v>62802.41999999999</v>
      </c>
      <c r="C62" s="23">
        <f>+C57+C58+C59-C60-C61</f>
        <v>27476.479999999996</v>
      </c>
      <c r="E62" s="15"/>
    </row>
    <row r="63" spans="1:3" s="10" customFormat="1" ht="12">
      <c r="A63" s="11"/>
      <c r="B63" s="23"/>
      <c r="C63" s="23"/>
    </row>
    <row r="64" spans="1:3" s="10" customFormat="1" ht="12">
      <c r="A64" s="8" t="s">
        <v>45</v>
      </c>
      <c r="B64" s="18">
        <v>8000</v>
      </c>
      <c r="C64" s="18"/>
    </row>
    <row r="65" spans="1:3" s="10" customFormat="1" ht="12">
      <c r="A65" s="8" t="s">
        <v>46</v>
      </c>
      <c r="B65" s="17"/>
      <c r="C65" s="17"/>
    </row>
    <row r="66" spans="1:3" s="10" customFormat="1" ht="12">
      <c r="A66" s="11"/>
      <c r="B66" s="18"/>
      <c r="C66" s="23"/>
    </row>
    <row r="67" spans="1:3" s="10" customFormat="1" ht="12">
      <c r="A67" s="8" t="s">
        <v>47</v>
      </c>
      <c r="B67" s="18">
        <v>29000</v>
      </c>
      <c r="C67" s="18">
        <f>B67+C64-C65</f>
        <v>29000</v>
      </c>
    </row>
    <row r="68" spans="1:3" s="10" customFormat="1" ht="12">
      <c r="A68" s="11" t="s">
        <v>48</v>
      </c>
      <c r="B68" s="23">
        <f>B62-B67</f>
        <v>33802.41999999999</v>
      </c>
      <c r="C68" s="23">
        <f>C62-C67</f>
        <v>-1523.520000000004</v>
      </c>
    </row>
    <row r="69" spans="1:3" s="10" customFormat="1" ht="12">
      <c r="A69" s="25"/>
      <c r="B69" s="26"/>
      <c r="C69" s="27"/>
    </row>
    <row r="70" spans="1:3" s="10" customFormat="1" ht="12">
      <c r="A70" s="28" t="s">
        <v>49</v>
      </c>
      <c r="B70" s="29"/>
      <c r="C70" s="29">
        <v>3513.94</v>
      </c>
    </row>
    <row r="71" spans="1:3" s="10" customFormat="1" ht="12">
      <c r="A71" s="28" t="s">
        <v>50</v>
      </c>
      <c r="B71" s="29"/>
      <c r="C71" s="29">
        <v>23962.54</v>
      </c>
    </row>
    <row r="72" spans="1:3" s="10" customFormat="1" ht="15">
      <c r="A72" s="30"/>
      <c r="B72" s="29"/>
      <c r="C72" s="29">
        <f>C70+C71</f>
        <v>27476.48</v>
      </c>
    </row>
    <row r="73" spans="1:3" s="10" customFormat="1" ht="12">
      <c r="A73" s="31"/>
      <c r="B73" s="26"/>
      <c r="C73" s="27"/>
    </row>
    <row r="74" spans="1:3" s="10" customFormat="1" ht="12">
      <c r="A74" s="31"/>
      <c r="B74" s="26"/>
      <c r="C74" s="27"/>
    </row>
  </sheetData>
  <sheetProtection/>
  <printOptions/>
  <pageMargins left="0.9840277777777778" right="0.3541666666666667" top="0" bottom="0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robot</dc:creator>
  <cp:keywords/>
  <dc:description/>
  <cp:lastModifiedBy>Fredo</cp:lastModifiedBy>
  <cp:lastPrinted>2018-02-13T10:19:03Z</cp:lastPrinted>
  <dcterms:created xsi:type="dcterms:W3CDTF">2014-07-20T13:50:54Z</dcterms:created>
  <dcterms:modified xsi:type="dcterms:W3CDTF">2018-02-13T10:19:34Z</dcterms:modified>
  <cp:category/>
  <cp:version/>
  <cp:contentType/>
  <cp:contentStatus/>
  <cp:revision>1</cp:revision>
</cp:coreProperties>
</file>